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fhlbsf-i.com\dfs\VOL1\DEPT\CI\TEMP\2021\Set-Aside Program\FHFA Exam\Exam follow-up\Repayment Workbook\"/>
    </mc:Choice>
  </mc:AlternateContent>
  <xr:revisionPtr revIDLastSave="0" documentId="13_ncr:1_{B14B976C-1F22-4997-A3D8-974B59D0403B}" xr6:coauthVersionLast="45" xr6:coauthVersionMax="45" xr10:uidLastSave="{00000000-0000-0000-0000-000000000000}"/>
  <workbookProtection workbookAlgorithmName="SHA-512" workbookHashValue="Kk9uWoFIrv0clv4BU7rIQSAYlxTxzJkdGrI4kU104a3ICGx+AE2mYS+2cuq79b+E1lau7da9JZfJaDYwpSdeNQ==" workbookSaltValue="eJMVVGiM9u5iIGkuoDF+8A==" workbookSpinCount="100000" lockStructure="1"/>
  <bookViews>
    <workbookView xWindow="-24915" yWindow="480" windowWidth="23625" windowHeight="14580" activeTab="2" xr2:uid="{00000000-000D-0000-FFFF-FFFF00000000}"/>
  </bookViews>
  <sheets>
    <sheet name="Instructions" sheetId="3" r:id="rId1"/>
    <sheet name="Notice - No Repayment" sheetId="6" r:id="rId2"/>
    <sheet name="Notice - Repayment" sheetId="1" r:id="rId3"/>
    <sheet name="AHP Regulation" sheetId="5" r:id="rId4"/>
  </sheets>
  <definedNames>
    <definedName name="OLE_LINK1" localSheetId="0">Instructions!$B$6</definedName>
    <definedName name="_xlnm.Print_Area" localSheetId="3">'AHP Regulation'!$A$1:$B$6</definedName>
    <definedName name="_xlnm.Print_Area" localSheetId="0">Instructions!$A$1:$B$11</definedName>
    <definedName name="_xlnm.Print_Area" localSheetId="2">'Notice - Repayment'!$A$1:$B$41</definedName>
    <definedName name="_xlnm.Print_Area">#REF!</definedName>
    <definedName name="PRINT_AREA_MI" localSheetId="3">#REF!</definedName>
    <definedName name="PRINT_AREA_MI" localSheetId="0">#REF!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1" l="1"/>
  <c r="B17" i="1" l="1"/>
  <c r="B18" i="1" s="1"/>
  <c r="B19" i="1" s="1"/>
  <c r="B25" i="1" l="1"/>
  <c r="A4" i="6"/>
  <c r="A3" i="6"/>
  <c r="A4" i="1"/>
  <c r="A3" i="1" l="1"/>
  <c r="B30" i="1" l="1"/>
  <c r="B3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Dapice, Tom</author>
    <author>Tam Bailey, Irise</author>
  </authors>
  <commentList>
    <comment ref="B23" authorId="0" shapeId="0" xr:uid="{00000000-0006-0000-0200-000001000000}">
      <text>
        <r>
          <rPr>
            <sz val="9"/>
            <color indexed="81"/>
            <rFont val="Tahoma"/>
            <family val="2"/>
          </rPr>
          <t>Reasonable and customary costs paid by the household in connection with the transaction (including recording fees, real estate broker's commission, attorney’s fees, title search fees, seller's credit, and adjustments for items unpaid by seller).
Excludes prepaid expenses/initial escrow payments (refinances only).</t>
        </r>
      </text>
    </comment>
    <comment ref="B24" authorId="1" shapeId="0" xr:uid="{197DD6E0-E3AA-46A4-9F64-3F8B5320C3AD}">
      <text>
        <r>
          <rPr>
            <sz val="9"/>
            <color indexed="81"/>
            <rFont val="Tahoma"/>
            <family val="2"/>
          </rPr>
          <t>The entire payoff balance of 1st mortgage and any other superior liens (not just principal balance).</t>
        </r>
      </text>
    </comment>
    <comment ref="B26" authorId="0" shapeId="0" xr:uid="{00000000-0006-0000-0200-000002000000}">
      <text>
        <r>
          <rPr>
            <sz val="9"/>
            <color indexed="81"/>
            <rFont val="Tahoma"/>
            <family val="2"/>
          </rPr>
          <t xml:space="preserve">Reasonable and customary costs paid by the household or by the original seller on behalf of the household in connection with the purchase of the unit (including real estate broker’s commission, attorney’s fees, and title search fees). 
Excludes prepaid expenses/initial escrow payments and closing costs financed through the mortgage. </t>
        </r>
      </text>
    </comment>
    <comment ref="B27" authorId="1" shapeId="0" xr:uid="{57A310DE-E6D7-46B2-96D0-74F7FA060726}">
      <text>
        <r>
          <rPr>
            <sz val="9"/>
            <color indexed="81"/>
            <rFont val="Tahoma"/>
            <family val="2"/>
          </rPr>
          <t>Includes down payments paid using AHP subsidy and other grants/subsidies. Use the "Down Payment/Funds from Borrower" figure on page 3 of the Closing Disclosure.</t>
        </r>
      </text>
    </comment>
    <comment ref="B28" authorId="0" shapeId="0" xr:uid="{00000000-0006-0000-0200-000003000000}">
      <text>
        <r>
          <rPr>
            <sz val="9"/>
            <color indexed="81"/>
            <rFont val="Tahoma"/>
            <family val="2"/>
          </rPr>
          <t>The cost of any capital improvements made after the household’s purchase of the unit. "Repairs" also qualify as capital improvements if they enhance the property's overall market value and/or prolong its useful life.</t>
        </r>
      </text>
    </comment>
  </commentList>
</comments>
</file>

<file path=xl/sharedStrings.xml><?xml version="1.0" encoding="utf-8"?>
<sst xmlns="http://schemas.openxmlformats.org/spreadsheetml/2006/main" count="94" uniqueCount="74">
  <si>
    <t>Original Borrower Name</t>
  </si>
  <si>
    <t>Property Street Address</t>
  </si>
  <si>
    <t>Property City, State, Zip</t>
  </si>
  <si>
    <t>Original Loan Closing Date</t>
  </si>
  <si>
    <t>Anticipated New Loan Closing Date</t>
  </si>
  <si>
    <t>Member Name</t>
  </si>
  <si>
    <t>Prepared By</t>
  </si>
  <si>
    <t>Email Address</t>
  </si>
  <si>
    <t>Telephone Number</t>
  </si>
  <si>
    <t>Subsidy Amount Disbursed to Borrower</t>
  </si>
  <si>
    <t>3.</t>
  </si>
  <si>
    <t>1.</t>
  </si>
  <si>
    <t>2.</t>
  </si>
  <si>
    <t>4.</t>
  </si>
  <si>
    <t xml:space="preserve">Per the Retention Agreement, the household shall give notice to the Member and Member shall give notice to the Federal Home Loan Bank of San Francisco (FHLBSF), of any proposed sale, transfer, assignment of title or deed, or refinancing of the AHP-assisted unit occurring during the AHP five-year retention period, including a transfer by foreclosure or deed in lieu of foreclosure. Such notice shall be given to FHLBSF at least 10 business days in advance of the anticipated completion of the sale, transfer, assignment, or refinancing. </t>
  </si>
  <si>
    <t>Make sure Excel is set to "automatic calculation" (select File at top left, Options on left menu, Formulas on left menu, and Automatic under Calculation options).</t>
  </si>
  <si>
    <t>Months AHP Used</t>
  </si>
  <si>
    <t>Refinancing</t>
  </si>
  <si>
    <t xml:space="preserve">Per Affordable Housing Program (AHP) regulation Section 1291.15(a)(7), which governs the competitive AHP and the homeownership set-aside programs (WISH and IDEA), the Member shall ensure that where a household receives AHP subsidy for purchase, or purchase in conjunction with rehabilitation, of an owner-occupied unit, the unit is subject to a deed restriction or other legally enforceable retention agreement or mechanism (Retention Agreement). </t>
  </si>
  <si>
    <t>* For AHP regulatory requirements, see AHP Regulation tab</t>
  </si>
  <si>
    <t>AHP</t>
  </si>
  <si>
    <t>Subsidy pro rata reduction</t>
  </si>
  <si>
    <t>Amount of Subsidy Reduced on a Pro Rata Basis</t>
  </si>
  <si>
    <t>Equals Net Proceeds</t>
  </si>
  <si>
    <t>Minus Household Investment: Capital Improvements</t>
  </si>
  <si>
    <t>Minus Household Investment: Original Down Payment</t>
  </si>
  <si>
    <t>Date FHLBSF Notified</t>
  </si>
  <si>
    <t>Death of homeowner</t>
  </si>
  <si>
    <t>Assignment of FHA 1st mortgage to HUD</t>
  </si>
  <si>
    <t>Deed-in-lieu of foreclosure</t>
  </si>
  <si>
    <t>Foreclosure</t>
  </si>
  <si>
    <t>Refinancing with unit subject to Retention Agreement</t>
  </si>
  <si>
    <t>5.</t>
  </si>
  <si>
    <t>Minus Household Investment: Principal Paid Before Transaction</t>
  </si>
  <si>
    <t>Minus Outstanding Mortgage at Time of Transaction</t>
  </si>
  <si>
    <t>WISH/IDEA</t>
  </si>
  <si>
    <t>Net Proceeds Minus Household Investment</t>
  </si>
  <si>
    <r>
      <t xml:space="preserve">Per AHP regulation Section 1291.1,
</t>
    </r>
    <r>
      <rPr>
        <b/>
        <sz val="10"/>
        <rFont val="Arial"/>
        <family val="2"/>
      </rPr>
      <t xml:space="preserve">*"net proceeds" </t>
    </r>
    <r>
      <rPr>
        <sz val="10"/>
        <rFont val="Arial"/>
        <family val="2"/>
      </rPr>
      <t xml:space="preserve">means: 
(A) In the case of a sale, transfer, or assignment of title or deed of an AHP-assisted unit by a household during the AHP five-year retention period, the sales price minus reasonable and customary costs paid by the household in connection with the transaction (including real estate broker’s commission, attorney’s fees, and title search fees) and outstanding debt superior to the AHP subsidy lien or other legally enforceable AHP subsidy repayment obligation;
(B) In the case of a refinancing of an AHP-assisted unit by a household during the AHP five-year retention period, the principal amount of the new mortgage minus reasonable and customary costs paid by the household in connection with the transaction (including attorney’s fees and title search fees) and the principal amount of the refinanced mortgage.
</t>
    </r>
    <r>
      <rPr>
        <b/>
        <sz val="10"/>
        <rFont val="Arial"/>
        <family val="2"/>
      </rPr>
      <t>**"household's investment"</t>
    </r>
    <r>
      <rPr>
        <sz val="10"/>
        <rFont val="Arial"/>
        <family val="2"/>
      </rPr>
      <t xml:space="preserve"> means the following, to the extent paid by the household and documented (in the Closing Disclosure or other settlement statement, if applicable, or elsewhere) to the Bank or its designee:
(i) Reasonable and customary costs paid by the household in connection with the purchase of the unit (including real estate broker’s commission, attorney’s fees, and title search fees);
(ii) Any down payment paid in connection with the household’s purchase of the unit;
(iii) The cost of any capital improvements made after the household’s purchase of the unit until the time of the subsequent sale, transfer, assignment of title or deed, or refinancing; and
(iv) The amount of principal on any mortgage senior to the AHP subsidy lien or other legally enforceable AHP subsidy repayment obligation repaid by the household.</t>
    </r>
  </si>
  <si>
    <t>Sale, transfer, or assignment to low- or moderate-income household</t>
  </si>
  <si>
    <t>Instructions for Owner-Occupied Unit Notice &amp; Repayment</t>
  </si>
  <si>
    <t>AHP Regulation Owner-Occupied Unit Notice &amp; Repayment Requirements</t>
  </si>
  <si>
    <t xml:space="preserve">4. </t>
  </si>
  <si>
    <t xml:space="preserve">For the "Notice - Repayment" worksheet, wire any amount in the "Amount to be Repaid" cell to FHLBSF as follows:
ABA Routing #121000701
FHLBSF
For Credit Account: 0349008-496
Attn: Community Investment Department
Re: [AHP Project #] or [WISH or IDEA Reservation #]
</t>
  </si>
  <si>
    <r>
      <t xml:space="preserve">Enter information in all </t>
    </r>
    <r>
      <rPr>
        <b/>
        <sz val="10"/>
        <rFont val="Arial"/>
        <family val="2"/>
      </rPr>
      <t>unshaded</t>
    </r>
    <r>
      <rPr>
        <sz val="10"/>
        <rFont val="Arial"/>
        <family val="2"/>
      </rPr>
      <t xml:space="preserve"> cells in the worksheet
</t>
    </r>
    <r>
      <rPr>
        <b/>
        <sz val="10"/>
        <rFont val="Arial"/>
        <family val="2"/>
      </rPr>
      <t xml:space="preserve">Note: for "Notice - Repayment" worksheet, if pro rata calculation is $2,500 or less then no repayment is required and the net proceeds calculation does not need to be completed
</t>
    </r>
  </si>
  <si>
    <r>
      <t xml:space="preserve">In the case of a sale, transfer, assignment of title or deed, or refinancing of the AHP-assisted unit by the household during the AHP five-year retention period, the Bank shall be repaid the lesser of:
(A) the amount of AHP subsidy reduced on a pro rata basis per month until the unit is sold, transferred, or its title or deed transferred, or is refinanced; or
(B) any </t>
    </r>
    <r>
      <rPr>
        <b/>
        <sz val="10"/>
        <rFont val="Arial"/>
        <family val="2"/>
      </rPr>
      <t>net proceeds*</t>
    </r>
    <r>
      <rPr>
        <sz val="10"/>
        <rFont val="Arial"/>
        <family val="2"/>
      </rPr>
      <t xml:space="preserve"> from the sale, transfer, or assignment of title or deed of the unit, or the refinancing, as applicable, minus the AHP-assisted </t>
    </r>
    <r>
      <rPr>
        <b/>
        <sz val="10"/>
        <rFont val="Arial"/>
        <family val="2"/>
      </rPr>
      <t>household’s investment**</t>
    </r>
    <r>
      <rPr>
        <sz val="10"/>
        <rFont val="Arial"/>
        <family val="2"/>
      </rPr>
      <t xml:space="preserve">, </t>
    </r>
    <r>
      <rPr>
        <b/>
        <sz val="10"/>
        <rFont val="Arial"/>
        <family val="2"/>
      </rPr>
      <t>unless</t>
    </r>
    <r>
      <rPr>
        <sz val="10"/>
        <rFont val="Arial"/>
        <family val="2"/>
      </rPr>
      <t xml:space="preserve"> one of the following exceptions applies:
(i) the subsequent purchaser, transferee, or assignee is a low- or moderate-income household, as determined by the Bank;
(ii) following a refinancing, the unit continues to be subject to a Retention Agreement;
(iii) the amount of the AHP subsidy that would be required to be repaid in accordance with the calculation in this section is $2,500 or less; or
(iv) the obligation to repay Subsidy to the Bank shall terminate after any foreclosure, or transfer by deed-in-lieu of foreclosure, an assignment of a Federal Housing Administration first mortgage to HUD, or death of the AHP-assisted homeowner. </t>
    </r>
  </si>
  <si>
    <t>6.</t>
  </si>
  <si>
    <t>1. Project Type (select one)</t>
  </si>
  <si>
    <t>2. Event Type (select one)</t>
  </si>
  <si>
    <t>3. Borrower Information</t>
  </si>
  <si>
    <t>4. Notice Information</t>
  </si>
  <si>
    <t>5. Preparer Information</t>
  </si>
  <si>
    <t>4. Pro Rata Calculation</t>
  </si>
  <si>
    <t>5. Net Proceeds Calculation</t>
  </si>
  <si>
    <t>7. Preparer Information</t>
  </si>
  <si>
    <t>6. Amount to be Repaid</t>
  </si>
  <si>
    <t>Anticipated Date of Event in Section 2</t>
  </si>
  <si>
    <t>Minus Household Investment: Original Purchase Closing Costs</t>
  </si>
  <si>
    <t>Minus Current Transaction Closing Costs</t>
  </si>
  <si>
    <t>Voluntary Repayment</t>
  </si>
  <si>
    <t>Other</t>
  </si>
  <si>
    <r>
      <t>Sale, transfer, or assignment (to</t>
    </r>
    <r>
      <rPr>
        <b/>
        <sz val="10"/>
        <rFont val="Arial"/>
        <family val="2"/>
      </rPr>
      <t xml:space="preserve"> non</t>
    </r>
    <r>
      <rPr>
        <sz val="10"/>
        <rFont val="Arial"/>
        <family val="2"/>
      </rPr>
      <t xml:space="preserve"> low- or moderate-income household)</t>
    </r>
  </si>
  <si>
    <r>
      <t xml:space="preserve">Refinancing (unit does </t>
    </r>
    <r>
      <rPr>
        <b/>
        <sz val="10"/>
        <rFont val="Arial"/>
        <family val="2"/>
      </rPr>
      <t>not</t>
    </r>
    <r>
      <rPr>
        <sz val="10"/>
        <rFont val="Arial"/>
        <family val="2"/>
      </rPr>
      <t xml:space="preserve"> remain subject to Retention Agreement)</t>
    </r>
  </si>
  <si>
    <t>2. Event Type (select one)**</t>
  </si>
  <si>
    <t>(Refer to Section 4a of Instructions tab)</t>
  </si>
  <si>
    <t>AHP Household Income Qualification Workbook</t>
  </si>
  <si>
    <t>HUD HOME and Housing Trust Fund homeownership value limits</t>
  </si>
  <si>
    <t xml:space="preserve">** For sale, transfer, or assignment - 
If income documemtation of the subsequent purchaser is not available, the Member may use the HUD HOME and Housing Trust Fund homeownership value limits as a proxy for determining whether the subsequent purchaser is low- or moderate-income. If the sales price is less than or equal to the value limit, the subsequent purchaser is regarded as low- or moderate-income under the value limits proxy.
If documentation demonstrating the subsequent purchaser's actual income is available, the Member may not apply the value limits proxy. </t>
  </si>
  <si>
    <r>
      <t xml:space="preserve">Determine which worksheet to use in this workbook:
a. Use the "Notice - No Repayment" worksheet for these events where </t>
    </r>
    <r>
      <rPr>
        <b/>
        <sz val="10"/>
        <rFont val="Arial"/>
        <family val="2"/>
      </rPr>
      <t>no repayment is required:</t>
    </r>
    <r>
      <rPr>
        <sz val="10"/>
        <rFont val="Arial"/>
        <family val="2"/>
      </rPr>
      <t xml:space="preserve">
    i. Sale, transfer, or assignment to low- or moderate-income household 
       (Refer to 4a below and "Notice -   No Repayment" worksheet notes)
    ii. Refinancing where the unit remains subject to an AHP Retention Agreement
       (e.g. AHP promissory note and rider to deed of trust)
    iii. Foreclosure
    iv. Deed-in-lieu of foreclosure
    v. Assignment of FHA 1st mortgage to HUD
    vi. Death of homeowner
b. Use the "Notice - Repayment" worksheet for these events where </t>
    </r>
    <r>
      <rPr>
        <b/>
        <sz val="10"/>
        <rFont val="Arial"/>
        <family val="2"/>
      </rPr>
      <t>repayment may be required
   depending on worksheet calculation:</t>
    </r>
    <r>
      <rPr>
        <sz val="10"/>
        <rFont val="Arial"/>
        <family val="2"/>
      </rPr>
      <t xml:space="preserve">
    i. Sale, transfer, or assignment (to </t>
    </r>
    <r>
      <rPr>
        <b/>
        <sz val="10"/>
        <rFont val="Arial"/>
        <family val="2"/>
      </rPr>
      <t>non</t>
    </r>
    <r>
      <rPr>
        <sz val="10"/>
        <rFont val="Arial"/>
        <family val="2"/>
      </rPr>
      <t xml:space="preserve"> low- or moderate-income household)
    ii. Refinancing (unit does </t>
    </r>
    <r>
      <rPr>
        <b/>
        <sz val="10"/>
        <rFont val="Arial"/>
        <family val="2"/>
      </rPr>
      <t>not</t>
    </r>
    <r>
      <rPr>
        <sz val="10"/>
        <rFont val="Arial"/>
        <family val="2"/>
      </rPr>
      <t xml:space="preserve"> remain subject to Retention Agreement)  
    iii. Voluntary Repayment
    iv. Other</t>
    </r>
  </si>
  <si>
    <r>
      <t xml:space="preserve">Attach supporting documentation for the following:
a. "Notice - No Repayment" worksheet - For sale, transfer, or assignment to low- or moderate-income
household, attach Closing Disclosure and screenshot of HUD HOME and Housing Trust Fund homeownership value limits, in effect at the time of sale of the unit, based on the specific county where the unit is located and the unit size; </t>
    </r>
    <r>
      <rPr>
        <b/>
        <sz val="10"/>
        <rFont val="Arial"/>
        <family val="2"/>
      </rPr>
      <t>OR</t>
    </r>
    <r>
      <rPr>
        <sz val="10"/>
        <rFont val="Arial"/>
        <family val="2"/>
      </rPr>
      <t xml:space="preserve">, attach completed AHP Household Income Qualification Workbook and supporting documentation for purchaser household </t>
    </r>
    <r>
      <rPr>
        <b/>
        <sz val="10"/>
        <rFont val="Arial"/>
        <family val="2"/>
      </rPr>
      <t>(Do NOT attach both)</t>
    </r>
    <r>
      <rPr>
        <sz val="10"/>
        <rFont val="Arial"/>
        <family val="2"/>
      </rPr>
      <t xml:space="preserve">.
</t>
    </r>
  </si>
  <si>
    <r>
      <t xml:space="preserve">AHP, WISH and IDEA
Owner-Occupied Unit - Notice &amp; Repayment
</t>
    </r>
    <r>
      <rPr>
        <b/>
        <sz val="10"/>
        <rFont val="Arial"/>
        <family val="2"/>
      </rPr>
      <t>Version 2.3 Updated 5/10/21</t>
    </r>
  </si>
  <si>
    <r>
      <t xml:space="preserve">AHP, WISH and IDEA
Owner-Occupied Unit Notice - No Repayment*
</t>
    </r>
    <r>
      <rPr>
        <b/>
        <sz val="10"/>
        <rFont val="Arial"/>
        <family val="2"/>
      </rPr>
      <t>Version 2.3 Updated 5/10/21</t>
    </r>
  </si>
  <si>
    <r>
      <t xml:space="preserve">AHP, WISH and IDEA
Owner-Occupied Unit Notice - Repayment*
</t>
    </r>
    <r>
      <rPr>
        <b/>
        <sz val="10"/>
        <rFont val="Arial"/>
        <family val="2"/>
      </rPr>
      <t>Version 2.3 Updated 5/10/21</t>
    </r>
  </si>
  <si>
    <t xml:space="preserve">Submit worksheet and any supporting documentation to FHLBSF 10 business days (except for 4b above) prior to the anticipated event listed above as follows:
AHP - ahp@fhlbsf.com
WISH/IDEA - wish-idea@fhlbsf.com </t>
  </si>
  <si>
    <r>
      <t xml:space="preserve">
b. "Notice - Repayment" worksheet:
      i.  If pro rata calculation is up to $250 above or below $2,500, provide Closing Disclosure for current transaction to validate the anticipated new loan closing date.
      ii. If net proceeds calculation is lower than pro rata calculation, provide 3rd party documentation to support the net proceeds calculation amounts entered in the worksheet (e.g. estimated title company closing statement and capital improvement invoices). If the 3rd party documentation is not available within a reasonable amount of time of the new loan closing and any portion of the household's total investment cannot be adequately documented, that portion would not be subtracted from the net proceeds in calculating the amount of repayment.
</t>
    </r>
    <r>
      <rPr>
        <b/>
        <sz val="10"/>
        <rFont val="Arial"/>
        <family val="2"/>
      </rPr>
      <t xml:space="preserve">
Note: Redact any confidential information such as Social Security numbers or account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</si>
</sst>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
  </numFmts>
  <fonts count="13" x14ac:knownFonts="1">
    <font>
      <sz val="10"/>
      <name val="Arial"/>
    </font>
    <font>
      <sz val="10"/>
      <name val="Arial"/>
      <family val="2"/>
    </font>
    <font>
      <sz val="8"/>
      <name val="Arial"/>
      <family val="2"/>
    </font>
    <font>
      <i/>
      <sz val="9"/>
      <name val="Arial"/>
      <family val="2"/>
    </font>
    <font>
      <b/>
      <sz val="10"/>
      <name val="Arial"/>
      <family val="2"/>
    </font>
    <font>
      <sz val="10"/>
      <name val="Arial"/>
      <family val="2"/>
    </font>
    <font>
      <sz val="10"/>
      <name val="Arial Narrow"/>
      <family val="2"/>
    </font>
    <font>
      <sz val="10"/>
      <color rgb="FF000000"/>
      <name val="Arial"/>
      <family val="2"/>
    </font>
    <font>
      <sz val="10"/>
      <name val="Arial"/>
      <family val="2"/>
    </font>
    <font>
      <b/>
      <sz val="12"/>
      <name val="Arial"/>
      <family val="2"/>
    </font>
    <font>
      <sz val="9"/>
      <color indexed="81"/>
      <name val="Tahoma"/>
      <family val="2"/>
    </font>
    <font>
      <sz val="10"/>
      <color rgb="FFFF0000"/>
      <name val="Arial"/>
      <family val="2"/>
    </font>
    <font>
      <u/>
      <sz val="10"/>
      <color theme="10"/>
      <name val="Arial"/>
      <family val="2"/>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rgb="FFCCFFCC"/>
        <bgColor indexed="64"/>
      </patternFill>
    </fill>
    <fill>
      <patternFill patternType="solid">
        <fgColor theme="0"/>
        <bgColor rgb="FF000000"/>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44" fontId="5" fillId="0" borderId="0" applyFont="0" applyFill="0" applyBorder="0" applyAlignment="0" applyProtection="0"/>
    <xf numFmtId="43" fontId="8" fillId="0" borderId="0" applyFont="0" applyFill="0" applyBorder="0" applyAlignment="0" applyProtection="0"/>
    <xf numFmtId="0" fontId="12" fillId="0" borderId="0" applyNumberFormat="0" applyFill="0" applyBorder="0" applyAlignment="0" applyProtection="0"/>
  </cellStyleXfs>
  <cellXfs count="92">
    <xf numFmtId="0" fontId="0" fillId="0" borderId="0" xfId="0"/>
    <xf numFmtId="0" fontId="1" fillId="0" borderId="2" xfId="0" applyFont="1" applyFill="1" applyBorder="1" applyAlignment="1" applyProtection="1">
      <alignment horizontal="left" vertical="top" wrapText="1"/>
      <protection locked="0"/>
    </xf>
    <xf numFmtId="0" fontId="1" fillId="0" borderId="2" xfId="0" applyFont="1" applyFill="1" applyBorder="1" applyAlignment="1" applyProtection="1">
      <alignment horizontal="left" vertical="top"/>
      <protection locked="0"/>
    </xf>
    <xf numFmtId="165" fontId="0" fillId="0" borderId="2" xfId="0" applyNumberFormat="1" applyFill="1" applyBorder="1" applyAlignment="1" applyProtection="1">
      <alignment horizontal="right" vertical="top"/>
      <protection locked="0"/>
    </xf>
    <xf numFmtId="165" fontId="0" fillId="0" borderId="2" xfId="0" applyNumberFormat="1" applyFill="1" applyBorder="1" applyAlignment="1" applyProtection="1">
      <alignment horizontal="left" vertical="top"/>
      <protection locked="0"/>
    </xf>
    <xf numFmtId="43" fontId="1" fillId="0" borderId="2" xfId="2" applyFont="1" applyFill="1" applyBorder="1" applyAlignment="1" applyProtection="1">
      <alignment horizontal="right" vertical="top"/>
      <protection locked="0"/>
    </xf>
    <xf numFmtId="44" fontId="1" fillId="0" borderId="2" xfId="1" applyFont="1" applyFill="1" applyBorder="1" applyAlignment="1" applyProtection="1">
      <alignment horizontal="right" vertical="top"/>
      <protection locked="0"/>
    </xf>
    <xf numFmtId="39" fontId="1" fillId="0" borderId="2" xfId="2" applyNumberFormat="1" applyFont="1" applyFill="1" applyBorder="1" applyAlignment="1" applyProtection="1">
      <alignment horizontal="left" vertical="top"/>
      <protection locked="0"/>
    </xf>
    <xf numFmtId="49" fontId="1" fillId="0" borderId="4" xfId="0" applyNumberFormat="1" applyFont="1" applyBorder="1" applyAlignment="1" applyProtection="1">
      <alignment horizontal="center" vertical="top"/>
    </xf>
    <xf numFmtId="0" fontId="1" fillId="0" borderId="7" xfId="0" applyFont="1" applyFill="1" applyBorder="1" applyAlignment="1" applyProtection="1">
      <alignment vertical="top" wrapText="1"/>
    </xf>
    <xf numFmtId="49" fontId="1" fillId="0" borderId="1" xfId="0" applyNumberFormat="1" applyFont="1" applyBorder="1" applyAlignment="1" applyProtection="1">
      <alignment horizontal="center" vertical="top"/>
    </xf>
    <xf numFmtId="0" fontId="1" fillId="0" borderId="6" xfId="0" applyFont="1" applyBorder="1" applyAlignment="1" applyProtection="1">
      <alignment horizontal="left" vertical="top" wrapText="1"/>
    </xf>
    <xf numFmtId="0" fontId="1" fillId="0" borderId="6" xfId="0" applyFont="1" applyFill="1" applyBorder="1" applyAlignment="1" applyProtection="1">
      <alignment horizontal="left" vertical="top" wrapText="1"/>
    </xf>
    <xf numFmtId="49" fontId="1" fillId="0" borderId="1" xfId="0" applyNumberFormat="1" applyFont="1" applyBorder="1" applyAlignment="1" applyProtection="1">
      <alignment vertical="top"/>
    </xf>
    <xf numFmtId="0" fontId="1" fillId="4" borderId="6" xfId="0" applyFont="1" applyFill="1" applyBorder="1" applyAlignment="1" applyProtection="1">
      <alignment horizontal="left" vertical="top" wrapText="1"/>
    </xf>
    <xf numFmtId="0" fontId="7" fillId="5" borderId="6" xfId="0" applyFont="1" applyFill="1" applyBorder="1" applyAlignment="1" applyProtection="1">
      <alignment horizontal="left" vertical="top" wrapText="1"/>
    </xf>
    <xf numFmtId="43" fontId="1" fillId="6" borderId="2" xfId="2" applyFont="1" applyFill="1" applyBorder="1" applyAlignment="1" applyProtection="1">
      <alignment horizontal="right" vertical="top"/>
    </xf>
    <xf numFmtId="0" fontId="0" fillId="0" borderId="0" xfId="0" applyProtection="1"/>
    <xf numFmtId="0" fontId="4" fillId="2" borderId="1" xfId="0" applyFont="1" applyFill="1" applyBorder="1" applyAlignment="1" applyProtection="1">
      <alignment wrapText="1"/>
    </xf>
    <xf numFmtId="0" fontId="1" fillId="0" borderId="0" xfId="0" applyFont="1" applyFill="1" applyProtection="1"/>
    <xf numFmtId="0" fontId="1" fillId="0" borderId="0" xfId="0" applyFont="1" applyProtection="1"/>
    <xf numFmtId="0" fontId="1" fillId="2" borderId="1" xfId="0" applyFont="1" applyFill="1" applyBorder="1" applyProtection="1"/>
    <xf numFmtId="0" fontId="0" fillId="0" borderId="0" xfId="0" applyFill="1" applyProtection="1"/>
    <xf numFmtId="0" fontId="1" fillId="0" borderId="0" xfId="0" applyFont="1" applyAlignment="1" applyProtection="1">
      <alignment vertical="top" wrapText="1"/>
    </xf>
    <xf numFmtId="0" fontId="4" fillId="2" borderId="1" xfId="0" applyFont="1" applyFill="1" applyBorder="1" applyAlignment="1" applyProtection="1">
      <alignment horizontal="left" vertical="top" wrapText="1"/>
    </xf>
    <xf numFmtId="0" fontId="1"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0" fillId="0" borderId="0" xfId="0" applyBorder="1" applyProtection="1"/>
    <xf numFmtId="0" fontId="2" fillId="0" borderId="0" xfId="0" applyFont="1" applyBorder="1" applyProtection="1"/>
    <xf numFmtId="0" fontId="1" fillId="2" borderId="1" xfId="0" applyFont="1" applyFill="1" applyBorder="1" applyAlignment="1" applyProtection="1">
      <alignment horizontal="left"/>
    </xf>
    <xf numFmtId="14" fontId="0" fillId="0" borderId="0" xfId="0" applyNumberFormat="1" applyAlignment="1" applyProtection="1">
      <alignment horizontal="left"/>
    </xf>
    <xf numFmtId="0" fontId="1" fillId="2" borderId="2" xfId="0" applyFont="1" applyFill="1" applyBorder="1" applyAlignment="1" applyProtection="1">
      <alignment horizontal="left"/>
    </xf>
    <xf numFmtId="14" fontId="0" fillId="0" borderId="0" xfId="0" applyNumberFormat="1" applyBorder="1" applyProtection="1"/>
    <xf numFmtId="0" fontId="0" fillId="2" borderId="2" xfId="0" applyFont="1" applyFill="1" applyBorder="1" applyAlignment="1" applyProtection="1">
      <alignment horizontal="left"/>
    </xf>
    <xf numFmtId="0" fontId="0" fillId="0" borderId="0" xfId="0" applyFill="1" applyBorder="1" applyProtection="1"/>
    <xf numFmtId="14" fontId="0" fillId="0" borderId="0" xfId="0" applyNumberFormat="1" applyProtection="1"/>
    <xf numFmtId="0" fontId="1" fillId="2" borderId="3" xfId="0" applyFont="1" applyFill="1" applyBorder="1" applyProtection="1"/>
    <xf numFmtId="0" fontId="1" fillId="2" borderId="4" xfId="0" applyFont="1" applyFill="1" applyBorder="1" applyProtection="1"/>
    <xf numFmtId="0" fontId="2" fillId="0" borderId="0" xfId="0" applyFont="1" applyProtection="1"/>
    <xf numFmtId="0" fontId="1" fillId="0" borderId="0" xfId="0" applyFont="1" applyFill="1" applyBorder="1" applyProtection="1"/>
    <xf numFmtId="0" fontId="0" fillId="0" borderId="0" xfId="0" applyAlignment="1" applyProtection="1">
      <alignment vertical="top"/>
    </xf>
    <xf numFmtId="0" fontId="0" fillId="0" borderId="0" xfId="0" applyAlignment="1" applyProtection="1">
      <alignment horizontal="left"/>
    </xf>
    <xf numFmtId="0" fontId="0" fillId="0" borderId="0" xfId="0" applyAlignment="1" applyProtection="1">
      <alignment horizontal="center" vertical="top"/>
    </xf>
    <xf numFmtId="0" fontId="1" fillId="0" borderId="0" xfId="0" applyFont="1" applyFill="1" applyBorder="1" applyAlignment="1" applyProtection="1">
      <alignment horizontal="left" indent="1"/>
    </xf>
    <xf numFmtId="0" fontId="4" fillId="0" borderId="0" xfId="0" applyFont="1" applyFill="1" applyBorder="1" applyAlignment="1" applyProtection="1">
      <alignment horizontal="left"/>
    </xf>
    <xf numFmtId="0" fontId="4" fillId="0" borderId="0" xfId="0" applyFont="1" applyFill="1" applyBorder="1" applyProtection="1"/>
    <xf numFmtId="0" fontId="4" fillId="0" borderId="0" xfId="0" applyFont="1" applyFill="1" applyBorder="1" applyAlignment="1" applyProtection="1">
      <alignment wrapText="1"/>
    </xf>
    <xf numFmtId="0" fontId="2" fillId="0" borderId="0" xfId="0" applyFont="1" applyFill="1" applyBorder="1" applyProtection="1"/>
    <xf numFmtId="0" fontId="3" fillId="0" borderId="0" xfId="0" applyFont="1" applyFill="1" applyBorder="1" applyProtection="1"/>
    <xf numFmtId="0" fontId="0" fillId="0" borderId="0" xfId="0" applyAlignment="1" applyProtection="1">
      <alignment vertical="center"/>
    </xf>
    <xf numFmtId="0" fontId="6" fillId="4" borderId="0" xfId="0" applyFont="1" applyFill="1" applyAlignment="1" applyProtection="1">
      <alignment vertical="center" wrapText="1"/>
    </xf>
    <xf numFmtId="0" fontId="7" fillId="5" borderId="0" xfId="0" applyFont="1" applyFill="1" applyBorder="1" applyAlignment="1" applyProtection="1">
      <alignment horizontal="left" vertical="center" wrapText="1"/>
    </xf>
    <xf numFmtId="0" fontId="7" fillId="5" borderId="0" xfId="0" applyFont="1" applyFill="1" applyBorder="1" applyAlignment="1" applyProtection="1">
      <alignment vertical="center" wrapText="1"/>
    </xf>
    <xf numFmtId="0" fontId="1" fillId="2" borderId="3" xfId="0" applyFont="1" applyFill="1" applyBorder="1" applyAlignment="1" applyProtection="1">
      <alignment horizontal="left"/>
    </xf>
    <xf numFmtId="43" fontId="1" fillId="6" borderId="2" xfId="2" applyNumberFormat="1" applyFont="1" applyFill="1" applyBorder="1" applyAlignment="1" applyProtection="1">
      <alignment horizontal="right" vertical="top"/>
    </xf>
    <xf numFmtId="0" fontId="4" fillId="2" borderId="1" xfId="0" applyFont="1" applyFill="1" applyBorder="1" applyAlignment="1" applyProtection="1">
      <alignment horizontal="left"/>
    </xf>
    <xf numFmtId="44" fontId="4" fillId="2" borderId="2" xfId="1" applyNumberFormat="1" applyFont="1" applyFill="1" applyBorder="1" applyAlignment="1" applyProtection="1">
      <alignment horizontal="right" vertical="top"/>
    </xf>
    <xf numFmtId="0" fontId="0" fillId="0" borderId="0" xfId="0" applyFill="1" applyBorder="1" applyAlignment="1" applyProtection="1">
      <alignment horizontal="left"/>
    </xf>
    <xf numFmtId="164" fontId="4" fillId="0" borderId="0" xfId="0" applyNumberFormat="1" applyFont="1" applyFill="1" applyBorder="1" applyAlignment="1" applyProtection="1">
      <alignment horizontal="left"/>
    </xf>
    <xf numFmtId="0" fontId="1" fillId="2" borderId="1" xfId="0" applyFont="1" applyFill="1" applyBorder="1" applyAlignment="1" applyProtection="1">
      <alignment horizontal="left" indent="1"/>
    </xf>
    <xf numFmtId="0" fontId="1" fillId="2" borderId="1" xfId="0" applyFont="1" applyFill="1" applyBorder="1" applyAlignment="1" applyProtection="1"/>
    <xf numFmtId="44" fontId="4" fillId="2" borderId="2" xfId="1" applyFont="1" applyFill="1" applyBorder="1" applyAlignment="1" applyProtection="1">
      <alignment horizontal="left" vertical="top"/>
    </xf>
    <xf numFmtId="0" fontId="4" fillId="3" borderId="2" xfId="0" applyFont="1" applyFill="1" applyBorder="1" applyProtection="1"/>
    <xf numFmtId="44" fontId="4" fillId="3" borderId="2" xfId="1" applyFont="1" applyFill="1" applyBorder="1" applyAlignment="1" applyProtection="1">
      <alignment horizontal="left" vertical="top"/>
    </xf>
    <xf numFmtId="0" fontId="4" fillId="2" borderId="1" xfId="0" applyFont="1" applyFill="1" applyBorder="1" applyAlignment="1" applyProtection="1">
      <alignment wrapText="1"/>
    </xf>
    <xf numFmtId="0" fontId="1" fillId="0" borderId="0" xfId="0" applyFont="1" applyAlignment="1" applyProtection="1">
      <alignment wrapText="1"/>
    </xf>
    <xf numFmtId="0" fontId="11" fillId="0" borderId="0" xfId="0" applyFont="1" applyAlignment="1" applyProtection="1">
      <alignment wrapText="1"/>
    </xf>
    <xf numFmtId="0" fontId="11" fillId="0" borderId="0" xfId="0" applyFont="1" applyProtection="1"/>
    <xf numFmtId="0" fontId="0" fillId="0" borderId="0" xfId="0" applyAlignment="1">
      <alignment vertical="center"/>
    </xf>
    <xf numFmtId="0" fontId="1"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0" fontId="1" fillId="0" borderId="0" xfId="0" applyFont="1" applyAlignment="1" applyProtection="1">
      <alignment horizontal="left"/>
    </xf>
    <xf numFmtId="0" fontId="1" fillId="0" borderId="5" xfId="0" applyFont="1" applyBorder="1" applyAlignment="1" applyProtection="1">
      <alignment horizontal="left" vertical="top" wrapText="1"/>
    </xf>
    <xf numFmtId="0" fontId="12" fillId="0" borderId="8" xfId="3" applyBorder="1" applyAlignment="1" applyProtection="1">
      <alignment horizontal="left" vertical="top" wrapText="1"/>
    </xf>
    <xf numFmtId="49" fontId="1" fillId="0" borderId="3" xfId="0" applyNumberFormat="1" applyFont="1" applyBorder="1" applyAlignment="1" applyProtection="1">
      <alignment horizontal="center" vertical="top"/>
    </xf>
    <xf numFmtId="49" fontId="1" fillId="0" borderId="0" xfId="0" applyNumberFormat="1" applyFont="1" applyBorder="1" applyAlignment="1" applyProtection="1">
      <alignment horizontal="center" vertical="top"/>
    </xf>
    <xf numFmtId="0" fontId="1" fillId="0" borderId="7" xfId="0" applyFont="1" applyFill="1" applyBorder="1" applyAlignment="1" applyProtection="1">
      <alignment horizontal="left" vertical="top" wrapText="1"/>
    </xf>
    <xf numFmtId="0" fontId="1" fillId="7" borderId="6" xfId="0" applyFont="1" applyFill="1" applyBorder="1" applyAlignment="1" applyProtection="1">
      <alignment horizontal="left" vertical="top" wrapText="1"/>
    </xf>
    <xf numFmtId="0" fontId="9" fillId="0" borderId="0" xfId="0" applyFont="1" applyAlignment="1" applyProtection="1">
      <alignment horizontal="right" wrapText="1"/>
    </xf>
    <xf numFmtId="0" fontId="9" fillId="0" borderId="0" xfId="0" applyFont="1" applyAlignment="1" applyProtection="1">
      <alignment horizontal="right"/>
    </xf>
    <xf numFmtId="0" fontId="4" fillId="6" borderId="1"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2" borderId="3" xfId="0" applyFont="1" applyFill="1" applyBorder="1" applyAlignment="1" applyProtection="1">
      <alignment wrapText="1"/>
    </xf>
    <xf numFmtId="0" fontId="4" fillId="2" borderId="6" xfId="0" applyFont="1" applyFill="1" applyBorder="1" applyAlignment="1" applyProtection="1">
      <alignment wrapText="1"/>
    </xf>
    <xf numFmtId="0" fontId="4" fillId="2" borderId="1"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2" borderId="1" xfId="0" applyFont="1" applyFill="1" applyBorder="1" applyAlignment="1" applyProtection="1">
      <alignment wrapText="1"/>
    </xf>
    <xf numFmtId="0" fontId="4" fillId="2" borderId="5" xfId="0" applyFont="1" applyFill="1" applyBorder="1" applyAlignment="1" applyProtection="1">
      <alignment wrapText="1"/>
    </xf>
    <xf numFmtId="0" fontId="1" fillId="0" borderId="0" xfId="0" applyFont="1" applyAlignment="1" applyProtection="1">
      <alignment horizontal="left" wrapText="1"/>
    </xf>
    <xf numFmtId="0" fontId="4" fillId="2" borderId="1" xfId="0" applyFont="1" applyFill="1" applyBorder="1" applyAlignment="1" applyProtection="1">
      <alignment horizontal="left"/>
    </xf>
    <xf numFmtId="0" fontId="4" fillId="2" borderId="6" xfId="0" applyFont="1" applyFill="1" applyBorder="1" applyAlignment="1" applyProtection="1">
      <alignment horizontal="left"/>
    </xf>
  </cellXfs>
  <cellStyles count="4">
    <cellStyle name="Comma" xfId="2" builtinId="3"/>
    <cellStyle name="Currency" xfId="1" builtinId="4"/>
    <cellStyle name="Hyperlink" xfId="3" builtinId="8"/>
    <cellStyle name="Normal" xfId="0" builtinId="0"/>
  </cellStyles>
  <dxfs count="2">
    <dxf>
      <fill>
        <patternFill>
          <bgColor rgb="FFCCFFCC"/>
        </patternFill>
      </fill>
    </dxf>
    <dxf>
      <font>
        <condense val="0"/>
        <extend val="0"/>
        <color indexed="22"/>
      </font>
      <fill>
        <patternFill>
          <bgColor indexed="22"/>
        </patternFill>
      </fill>
    </dxf>
  </dxfs>
  <tableStyles count="0" defaultTableStyle="TableStyleMedium9"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65711</xdr:colOff>
      <xdr:row>0</xdr:row>
      <xdr:rowOff>66677</xdr:rowOff>
    </xdr:from>
    <xdr:to>
      <xdr:col>1</xdr:col>
      <xdr:colOff>961978</xdr:colOff>
      <xdr:row>0</xdr:row>
      <xdr:rowOff>517344</xdr:rowOff>
    </xdr:to>
    <xdr:pic>
      <xdr:nvPicPr>
        <xdr:cNvPr id="4" name="Picture 2">
          <a:extLst>
            <a:ext uri="{FF2B5EF4-FFF2-40B4-BE49-F238E27FC236}">
              <a16:creationId xmlns:a16="http://schemas.microsoft.com/office/drawing/2014/main" id="{73C4A737-C2AB-458F-8482-2771C9DB80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1" y="66677"/>
          <a:ext cx="1048667" cy="450667"/>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65710</xdr:colOff>
      <xdr:row>0</xdr:row>
      <xdr:rowOff>66677</xdr:rowOff>
    </xdr:from>
    <xdr:to>
      <xdr:col>0</xdr:col>
      <xdr:colOff>1148948</xdr:colOff>
      <xdr:row>0</xdr:row>
      <xdr:rowOff>532201</xdr:rowOff>
    </xdr:to>
    <xdr:pic>
      <xdr:nvPicPr>
        <xdr:cNvPr id="2" name="Picture 2">
          <a:extLst>
            <a:ext uri="{FF2B5EF4-FFF2-40B4-BE49-F238E27FC236}">
              <a16:creationId xmlns:a16="http://schemas.microsoft.com/office/drawing/2014/main" id="{47032E2B-1955-4F80-9255-B3273863C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0" y="66677"/>
          <a:ext cx="1083238" cy="465524"/>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65710</xdr:colOff>
      <xdr:row>0</xdr:row>
      <xdr:rowOff>66677</xdr:rowOff>
    </xdr:from>
    <xdr:to>
      <xdr:col>0</xdr:col>
      <xdr:colOff>1160472</xdr:colOff>
      <xdr:row>0</xdr:row>
      <xdr:rowOff>537153</xdr:rowOff>
    </xdr:to>
    <xdr:pic>
      <xdr:nvPicPr>
        <xdr:cNvPr id="1041" name="Picture 2">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5710" y="66677"/>
          <a:ext cx="1094762" cy="47047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63710</xdr:colOff>
      <xdr:row>0</xdr:row>
      <xdr:rowOff>66677</xdr:rowOff>
    </xdr:from>
    <xdr:to>
      <xdr:col>1</xdr:col>
      <xdr:colOff>1006072</xdr:colOff>
      <xdr:row>0</xdr:row>
      <xdr:rowOff>537153</xdr:rowOff>
    </xdr:to>
    <xdr:pic>
      <xdr:nvPicPr>
        <xdr:cNvPr id="2" name="Picture 2">
          <a:extLst>
            <a:ext uri="{FF2B5EF4-FFF2-40B4-BE49-F238E27FC236}">
              <a16:creationId xmlns:a16="http://schemas.microsoft.com/office/drawing/2014/main" id="{1E46D468-B759-4A35-BF0C-792288CB2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710" y="66677"/>
          <a:ext cx="1094762" cy="4704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dexchange.info/resource/2312/home-maximum-purchase-price-after-rehab-value/" TargetMode="External"/><Relationship Id="rId1" Type="http://schemas.openxmlformats.org/officeDocument/2006/relationships/hyperlink" Target="https://fhlbsf.com/sites/default/files/inline-files/AHP-Household-Income-Qualification-Workbook%20%283%29_1.xls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8"/>
  <sheetViews>
    <sheetView showGridLines="0" showZeros="0" zoomScale="91" zoomScaleNormal="91" zoomScalePageLayoutView="87" workbookViewId="0">
      <selection activeCell="B9" sqref="B9"/>
    </sheetView>
  </sheetViews>
  <sheetFormatPr defaultColWidth="9.28515625" defaultRowHeight="12.75" x14ac:dyDescent="0.2"/>
  <cols>
    <col min="1" max="1" width="2.28515625" style="42" customWidth="1"/>
    <col min="2" max="2" width="90.28515625" style="17" customWidth="1"/>
    <col min="3" max="5" width="9.28515625" style="17" customWidth="1"/>
    <col min="6" max="16384" width="9.28515625" style="17"/>
  </cols>
  <sheetData>
    <row r="1" spans="1:7" ht="43.5" customHeight="1" x14ac:dyDescent="0.25">
      <c r="A1" s="79" t="s">
        <v>69</v>
      </c>
      <c r="B1" s="80"/>
    </row>
    <row r="2" spans="1:7" ht="12.75" customHeight="1" x14ac:dyDescent="0.2">
      <c r="A2" s="81" t="s">
        <v>39</v>
      </c>
      <c r="B2" s="82"/>
    </row>
    <row r="3" spans="1:7" s="40" customFormat="1" ht="28.5" customHeight="1" x14ac:dyDescent="0.2">
      <c r="A3" s="10" t="s">
        <v>11</v>
      </c>
      <c r="B3" s="11" t="s">
        <v>15</v>
      </c>
    </row>
    <row r="4" spans="1:7" s="40" customFormat="1" ht="229.5" x14ac:dyDescent="0.2">
      <c r="A4" s="10" t="s">
        <v>12</v>
      </c>
      <c r="B4" s="12" t="s">
        <v>67</v>
      </c>
    </row>
    <row r="5" spans="1:7" s="41" customFormat="1" ht="55.5" customHeight="1" x14ac:dyDescent="0.2">
      <c r="A5" s="10" t="s">
        <v>10</v>
      </c>
      <c r="B5" s="11" t="s">
        <v>43</v>
      </c>
    </row>
    <row r="6" spans="1:7" s="41" customFormat="1" ht="94.5" customHeight="1" x14ac:dyDescent="0.2">
      <c r="A6" s="75" t="s">
        <v>41</v>
      </c>
      <c r="B6" s="73" t="s">
        <v>68</v>
      </c>
    </row>
    <row r="7" spans="1:7" s="41" customFormat="1" x14ac:dyDescent="0.2">
      <c r="A7" s="76"/>
      <c r="B7" s="74" t="s">
        <v>65</v>
      </c>
    </row>
    <row r="8" spans="1:7" s="41" customFormat="1" ht="15.75" customHeight="1" x14ac:dyDescent="0.2">
      <c r="A8" s="76"/>
      <c r="B8" s="74" t="s">
        <v>64</v>
      </c>
      <c r="D8" s="72"/>
    </row>
    <row r="9" spans="1:7" s="41" customFormat="1" ht="154.5" customHeight="1" x14ac:dyDescent="0.2">
      <c r="A9" s="8"/>
      <c r="B9" s="77" t="s">
        <v>73</v>
      </c>
    </row>
    <row r="10" spans="1:7" ht="55.5" customHeight="1" x14ac:dyDescent="0.2">
      <c r="A10" s="10" t="s">
        <v>32</v>
      </c>
      <c r="B10" s="78" t="s">
        <v>72</v>
      </c>
    </row>
    <row r="11" spans="1:7" ht="93.75" customHeight="1" x14ac:dyDescent="0.2">
      <c r="A11" s="8" t="s">
        <v>45</v>
      </c>
      <c r="B11" s="9" t="s">
        <v>42</v>
      </c>
      <c r="E11" s="27"/>
    </row>
    <row r="12" spans="1:7" x14ac:dyDescent="0.2">
      <c r="B12" s="68"/>
      <c r="C12" s="34"/>
      <c r="D12" s="34"/>
    </row>
    <row r="13" spans="1:7" x14ac:dyDescent="0.2">
      <c r="B13" s="69"/>
      <c r="C13" s="34"/>
      <c r="D13" s="34"/>
      <c r="F13" s="42"/>
      <c r="G13" s="43"/>
    </row>
    <row r="14" spans="1:7" x14ac:dyDescent="0.2">
      <c r="B14" s="69"/>
      <c r="C14" s="34"/>
      <c r="D14" s="34"/>
      <c r="F14" s="42"/>
      <c r="G14" s="43"/>
    </row>
    <row r="15" spans="1:7" x14ac:dyDescent="0.2">
      <c r="B15" s="68"/>
      <c r="C15" s="34"/>
      <c r="D15" s="34"/>
      <c r="F15" s="42"/>
      <c r="G15" s="43"/>
    </row>
    <row r="16" spans="1:7" x14ac:dyDescent="0.2">
      <c r="B16" s="69"/>
      <c r="C16" s="34"/>
      <c r="D16" s="34"/>
      <c r="F16" s="42"/>
      <c r="G16" s="44"/>
    </row>
    <row r="17" spans="2:2" x14ac:dyDescent="0.2">
      <c r="B17" s="70"/>
    </row>
    <row r="18" spans="2:2" x14ac:dyDescent="0.2">
      <c r="B18" s="71"/>
    </row>
    <row r="19" spans="2:2" x14ac:dyDescent="0.2">
      <c r="B19" s="46"/>
    </row>
    <row r="20" spans="2:2" x14ac:dyDescent="0.2">
      <c r="B20" s="39"/>
    </row>
    <row r="21" spans="2:2" x14ac:dyDescent="0.2">
      <c r="B21" s="39"/>
    </row>
    <row r="22" spans="2:2" x14ac:dyDescent="0.2">
      <c r="B22" s="39"/>
    </row>
    <row r="23" spans="2:2" x14ac:dyDescent="0.2">
      <c r="B23" s="39"/>
    </row>
    <row r="24" spans="2:2" x14ac:dyDescent="0.2">
      <c r="B24" s="39"/>
    </row>
    <row r="25" spans="2:2" x14ac:dyDescent="0.2">
      <c r="B25" s="47"/>
    </row>
    <row r="26" spans="2:2" x14ac:dyDescent="0.2">
      <c r="B26" s="48"/>
    </row>
    <row r="27" spans="2:2" x14ac:dyDescent="0.2">
      <c r="B27" s="34"/>
    </row>
    <row r="28" spans="2:2" x14ac:dyDescent="0.2">
      <c r="B28" s="34"/>
    </row>
  </sheetData>
  <sheetProtection algorithmName="SHA-512" hashValue="P+U4kzwvFLrozDRkuQ4MpOeke5M1ySTkz9j8NAm3wG8RezS345aht639pttX1u9rv4KoGDsv/t14RFFZTmEWyw==" saltValue="mMKxModqg9cuMTBJUvphTg==" spinCount="100000" sheet="1" objects="1" scenarios="1"/>
  <mergeCells count="2">
    <mergeCell ref="A1:B1"/>
    <mergeCell ref="A2:B2"/>
  </mergeCells>
  <hyperlinks>
    <hyperlink ref="B8" r:id="rId1" xr:uid="{6BEECDEF-F2C4-4F40-8B43-631B05B0F3CB}"/>
    <hyperlink ref="B7" r:id="rId2" xr:uid="{F2E6B30E-B4DF-47EE-BA8C-BD3D923606AC}"/>
  </hyperlinks>
  <printOptions horizontalCentered="1"/>
  <pageMargins left="0.75" right="0.75" top="1" bottom="1" header="0.25" footer="0.5"/>
  <pageSetup scale="82" orientation="portrait" errors="blank" r:id="rId3"/>
  <headerFooter alignWithMargins="0">
    <oddFooter>&amp;L&amp;1#&amp;"Calibri"&amp;9&amp;KFF0000FHLBank San Francisco | Personal</oddFooter>
  </headerFooter>
  <colBreaks count="1" manualBreakCount="1">
    <brk id="2" max="104857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showGridLines="0" showZeros="0" zoomScaleNormal="100" workbookViewId="0">
      <selection sqref="A1:B1"/>
    </sheetView>
  </sheetViews>
  <sheetFormatPr defaultColWidth="9.28515625" defaultRowHeight="12.75" x14ac:dyDescent="0.2"/>
  <cols>
    <col min="1" max="1" width="33.7109375" style="17" customWidth="1"/>
    <col min="2" max="2" width="56.7109375" style="17" customWidth="1"/>
    <col min="3" max="3" width="1.5703125" style="17" hidden="1" customWidth="1"/>
    <col min="4" max="4" width="57" style="17" hidden="1" customWidth="1"/>
    <col min="5" max="5" width="44.5703125" style="17" hidden="1" customWidth="1"/>
    <col min="6" max="6" width="10.5703125" style="17" hidden="1" customWidth="1"/>
    <col min="7" max="7" width="22.28515625" style="17" hidden="1" customWidth="1"/>
    <col min="8" max="8" width="34.7109375" style="17" hidden="1" customWidth="1"/>
    <col min="9" max="9" width="18.5703125" style="17" hidden="1" customWidth="1"/>
    <col min="10" max="16384" width="9.28515625" style="17"/>
  </cols>
  <sheetData>
    <row r="1" spans="1:9" ht="43.5" customHeight="1" x14ac:dyDescent="0.25">
      <c r="A1" s="79" t="s">
        <v>70</v>
      </c>
      <c r="B1" s="80"/>
    </row>
    <row r="2" spans="1:9" x14ac:dyDescent="0.2">
      <c r="A2" s="64" t="s">
        <v>46</v>
      </c>
      <c r="B2" s="1"/>
      <c r="C2" s="19"/>
      <c r="D2" s="19" t="s">
        <v>20</v>
      </c>
      <c r="E2" s="19" t="s">
        <v>35</v>
      </c>
      <c r="I2" s="20"/>
    </row>
    <row r="3" spans="1:9" x14ac:dyDescent="0.2">
      <c r="A3" s="21" t="str">
        <f>IF(B2="WISH/IDEA","Member Name", IF(B2="AHP","Project Name","Complete cell B2"))</f>
        <v>Complete cell B2</v>
      </c>
      <c r="B3" s="2"/>
      <c r="C3" s="22"/>
      <c r="D3" s="22"/>
      <c r="E3" s="22"/>
    </row>
    <row r="4" spans="1:9" ht="12.75" customHeight="1" x14ac:dyDescent="0.2">
      <c r="A4" s="21" t="str">
        <f>IF(B2="WISH/IDEA","Reservation Number", IF(B2="AHP","Project Number","Complete cell B2"))</f>
        <v>Complete cell B2</v>
      </c>
      <c r="B4" s="2"/>
      <c r="C4" s="22"/>
      <c r="D4" s="22"/>
      <c r="E4" s="22"/>
      <c r="I4" s="23"/>
    </row>
    <row r="5" spans="1:9" x14ac:dyDescent="0.2">
      <c r="C5" s="22"/>
      <c r="D5" s="22"/>
      <c r="E5" s="22"/>
      <c r="I5" s="20"/>
    </row>
    <row r="6" spans="1:9" ht="12.75" customHeight="1" x14ac:dyDescent="0.2">
      <c r="A6" s="24" t="s">
        <v>62</v>
      </c>
      <c r="B6" s="1" t="s">
        <v>38</v>
      </c>
      <c r="C6" s="25"/>
      <c r="D6" s="25" t="s">
        <v>38</v>
      </c>
      <c r="E6" s="25" t="s">
        <v>31</v>
      </c>
      <c r="F6" s="17" t="s">
        <v>30</v>
      </c>
      <c r="G6" s="17" t="s">
        <v>29</v>
      </c>
      <c r="H6" s="26" t="s">
        <v>28</v>
      </c>
      <c r="I6" s="26" t="s">
        <v>27</v>
      </c>
    </row>
    <row r="8" spans="1:9" x14ac:dyDescent="0.2">
      <c r="A8" s="83" t="s">
        <v>48</v>
      </c>
      <c r="B8" s="84"/>
    </row>
    <row r="9" spans="1:9" x14ac:dyDescent="0.2">
      <c r="A9" s="21" t="s">
        <v>0</v>
      </c>
      <c r="B9" s="2"/>
    </row>
    <row r="10" spans="1:9" x14ac:dyDescent="0.2">
      <c r="A10" s="21" t="s">
        <v>1</v>
      </c>
      <c r="B10" s="2"/>
    </row>
    <row r="11" spans="1:9" x14ac:dyDescent="0.2">
      <c r="A11" s="21" t="s">
        <v>2</v>
      </c>
      <c r="B11" s="2"/>
    </row>
    <row r="12" spans="1:9" x14ac:dyDescent="0.2">
      <c r="A12" s="27"/>
      <c r="B12" s="28"/>
      <c r="E12" s="27"/>
    </row>
    <row r="13" spans="1:9" x14ac:dyDescent="0.2">
      <c r="A13" s="85" t="s">
        <v>49</v>
      </c>
      <c r="B13" s="86"/>
      <c r="C13" s="27"/>
    </row>
    <row r="14" spans="1:9" x14ac:dyDescent="0.2">
      <c r="A14" s="29" t="s">
        <v>9</v>
      </c>
      <c r="B14" s="7"/>
    </row>
    <row r="15" spans="1:9" x14ac:dyDescent="0.2">
      <c r="A15" s="29" t="s">
        <v>3</v>
      </c>
      <c r="B15" s="4"/>
      <c r="D15" s="30"/>
    </row>
    <row r="16" spans="1:9" x14ac:dyDescent="0.2">
      <c r="A16" s="31" t="s">
        <v>55</v>
      </c>
      <c r="B16" s="4"/>
      <c r="D16" s="32"/>
    </row>
    <row r="17" spans="1:4" x14ac:dyDescent="0.2">
      <c r="A17" s="33" t="s">
        <v>26</v>
      </c>
      <c r="B17" s="4"/>
      <c r="C17" s="34"/>
      <c r="D17" s="34"/>
    </row>
    <row r="18" spans="1:4" x14ac:dyDescent="0.2">
      <c r="D18" s="35"/>
    </row>
    <row r="19" spans="1:4" x14ac:dyDescent="0.2">
      <c r="A19" s="87" t="s">
        <v>50</v>
      </c>
      <c r="B19" s="88"/>
    </row>
    <row r="20" spans="1:4" x14ac:dyDescent="0.2">
      <c r="A20" s="21" t="s">
        <v>5</v>
      </c>
      <c r="B20" s="2"/>
    </row>
    <row r="21" spans="1:4" x14ac:dyDescent="0.2">
      <c r="A21" s="36" t="s">
        <v>6</v>
      </c>
      <c r="B21" s="2"/>
    </row>
    <row r="22" spans="1:4" x14ac:dyDescent="0.2">
      <c r="A22" s="21" t="s">
        <v>7</v>
      </c>
      <c r="B22" s="2"/>
    </row>
    <row r="23" spans="1:4" x14ac:dyDescent="0.2">
      <c r="A23" s="37" t="s">
        <v>8</v>
      </c>
      <c r="B23" s="2"/>
    </row>
    <row r="24" spans="1:4" x14ac:dyDescent="0.2">
      <c r="A24" s="38"/>
    </row>
    <row r="25" spans="1:4" x14ac:dyDescent="0.2">
      <c r="A25" s="39" t="s">
        <v>19</v>
      </c>
    </row>
    <row r="27" spans="1:4" ht="88.5" customHeight="1" x14ac:dyDescent="0.2">
      <c r="A27" s="89" t="s">
        <v>66</v>
      </c>
      <c r="B27" s="89"/>
    </row>
    <row r="28" spans="1:4" x14ac:dyDescent="0.2">
      <c r="A28" s="20" t="s">
        <v>63</v>
      </c>
    </row>
    <row r="29" spans="1:4" x14ac:dyDescent="0.2">
      <c r="A29" s="67"/>
    </row>
  </sheetData>
  <sheetProtection algorithmName="SHA-512" hashValue="oAW0OcV/AphmIRlXGaU06gfCaMHqKRTqsJ1AobXu7jl30xxKqP+YW4un3ga9CXz9qH/LplviEPUEEdbIdIl54w==" saltValue="v3IQhfvLS9kIaAfgtERRYA==" spinCount="100000" sheet="1" objects="1" scenarios="1"/>
  <mergeCells count="5">
    <mergeCell ref="A1:B1"/>
    <mergeCell ref="A8:B8"/>
    <mergeCell ref="A13:B13"/>
    <mergeCell ref="A19:B19"/>
    <mergeCell ref="A27:B27"/>
  </mergeCells>
  <dataValidations count="8">
    <dataValidation type="list" showInputMessage="1" showErrorMessage="1" error="Select a menu option" prompt="Select a menu option" sqref="B6" xr:uid="{00000000-0002-0000-0100-000000000000}">
      <formula1>$C$6:$I$6</formula1>
    </dataValidation>
    <dataValidation type="list" showInputMessage="1" showErrorMessage="1" error="Select a menu option" prompt="Select a menu option" sqref="B2" xr:uid="{00000000-0002-0000-0100-000001000000}">
      <formula1>$C$2:$E$2</formula1>
    </dataValidation>
    <dataValidation type="custom" showInputMessage="1" showErrorMessage="1" error="Must be over $0 and less than or equal to $22,000 for WISH/IDEA" prompt="Must be over $0 and less than or equal to $22,000 for WISH/IDEA" sqref="B14" xr:uid="{00000000-0002-0000-0100-000002000000}">
      <formula1>IF(B2="WISH/IDEA",AND(B14&gt;0,B14&lt;=22000),AND(B14&gt;0,B14&lt;=2000000))</formula1>
    </dataValidation>
    <dataValidation type="custom" operator="greaterThan" showInputMessage="1" showErrorMessage="1" error="Must be a date in MM/DD/YY format greater than or equal to today's date" prompt="Must be a date in MM/DD/YY format greater than or equal to today's date" sqref="B17" xr:uid="{00000000-0002-0000-0100-000003000000}">
      <formula1>B17&gt;=TODAY()</formula1>
    </dataValidation>
    <dataValidation type="custom" operator="lessThanOrEqual" showInputMessage="1" showErrorMessage="1" error="Must be a date in MM/DD/YY format within 5 years after Original Loan Closing Date" prompt="Must be a date in MM/DD/YY format within 5 years after Original Loan Closing Date" sqref="B16" xr:uid="{00000000-0002-0000-0100-000004000000}">
      <formula1>AND((B16-B15)&lt;1827,B16&gt;=B15)</formula1>
    </dataValidation>
    <dataValidation type="custom" operator="greaterThan" showInputMessage="1" showErrorMessage="1" error="Must be a date in MM/DD/YY format within 5 years prior to today's date" prompt="Must be a date in MM/DD/YY format within 5 years prior to today's date" sqref="B15" xr:uid="{00000000-0002-0000-0100-000005000000}">
      <formula1>AND((TODAY()-B15)&lt;1827,B15&lt;=TODAY())</formula1>
    </dataValidation>
    <dataValidation type="textLength" operator="equal" allowBlank="1" showInputMessage="1" showErrorMessage="1" error="Must be a 10-digit number with no dashes or parentheses" prompt="Must be a 10-digit number with no dashes or parentheses" sqref="B23" xr:uid="{00000000-0002-0000-0100-000006000000}">
      <formula1>10</formula1>
    </dataValidation>
    <dataValidation type="custom" showInputMessage="1" showErrorMessage="1" error="Must be 8 characters for AHP or 10 characters for WISH/IDEA" prompt="Must be 8 characters for AHP or 10 characters for WISH/IDEA" sqref="B4" xr:uid="{00000000-0002-0000-0100-000007000000}">
      <formula1>IF(B2="AHP",LEN(B4)=8,IF(B2="WISH/IDEA",LEN(B4)=10,FALSE))</formula1>
    </dataValidation>
  </dataValidations>
  <printOptions horizontalCentered="1"/>
  <pageMargins left="0.75" right="0.75" top="1" bottom="1" header="0.25" footer="0.5"/>
  <pageSetup orientation="portrait" errors="blank" r:id="rId1"/>
  <headerFooter alignWithMargins="0">
    <oddFooter>&amp;L&amp;1#&amp;"Calibri"&amp;9&amp;KFF0000FHLBank San Francisco | Personal</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showGridLines="0" showZeros="0" tabSelected="1" zoomScaleNormal="100" workbookViewId="0">
      <selection activeCell="V3" sqref="V3"/>
    </sheetView>
  </sheetViews>
  <sheetFormatPr defaultColWidth="9.28515625" defaultRowHeight="12.75" x14ac:dyDescent="0.2"/>
  <cols>
    <col min="1" max="1" width="54.7109375" style="17" customWidth="1"/>
    <col min="2" max="2" width="61.28515625" style="17" customWidth="1"/>
    <col min="3" max="3" width="0.140625" style="17" customWidth="1"/>
    <col min="4" max="4" width="0.5703125" style="17" hidden="1" customWidth="1"/>
    <col min="5" max="5" width="0.42578125" style="17" hidden="1" customWidth="1"/>
    <col min="6" max="7" width="9.28515625" style="17" hidden="1" customWidth="1"/>
    <col min="8" max="8" width="0.28515625" style="17" hidden="1" customWidth="1"/>
    <col min="9" max="9" width="0.42578125" style="17" hidden="1" customWidth="1"/>
    <col min="10" max="10" width="0.28515625" style="17" hidden="1" customWidth="1"/>
    <col min="11" max="11" width="0.42578125" style="17" hidden="1" customWidth="1"/>
    <col min="12" max="12" width="0.140625" style="17" hidden="1" customWidth="1"/>
    <col min="13" max="13" width="9.28515625" style="17" hidden="1" customWidth="1"/>
    <col min="14" max="14" width="0.5703125" style="17" hidden="1" customWidth="1"/>
    <col min="15" max="20" width="9.28515625" style="17" hidden="1" customWidth="1"/>
    <col min="21" max="16384" width="9.28515625" style="17"/>
  </cols>
  <sheetData>
    <row r="1" spans="1:9" ht="43.5" customHeight="1" x14ac:dyDescent="0.25">
      <c r="A1" s="79" t="s">
        <v>71</v>
      </c>
      <c r="B1" s="80"/>
    </row>
    <row r="2" spans="1:9" x14ac:dyDescent="0.2">
      <c r="A2" s="18" t="s">
        <v>46</v>
      </c>
      <c r="B2" s="1"/>
      <c r="C2" s="19"/>
      <c r="D2" s="19" t="s">
        <v>20</v>
      </c>
      <c r="E2" s="19" t="s">
        <v>35</v>
      </c>
      <c r="I2" s="20"/>
    </row>
    <row r="3" spans="1:9" x14ac:dyDescent="0.2">
      <c r="A3" s="21" t="str">
        <f>IF(B2="WISH/IDEA","Member Name", IF(B2="AHP","Project Name","Complete cell B2"))</f>
        <v>Complete cell B2</v>
      </c>
      <c r="B3" s="2"/>
      <c r="C3" s="22"/>
      <c r="D3" s="22"/>
      <c r="E3" s="22"/>
    </row>
    <row r="4" spans="1:9" ht="12.75" customHeight="1" x14ac:dyDescent="0.2">
      <c r="A4" s="21" t="str">
        <f>IF(B2="WISH/IDEA","Reservation Number", IF(B2="AHP","Project Number","Complete cell B2"))</f>
        <v>Complete cell B2</v>
      </c>
      <c r="B4" s="2"/>
      <c r="C4" s="22"/>
      <c r="D4" s="22"/>
      <c r="E4" s="22"/>
      <c r="I4" s="23"/>
    </row>
    <row r="5" spans="1:9" x14ac:dyDescent="0.2">
      <c r="C5" s="22"/>
      <c r="D5" s="22"/>
      <c r="E5" s="22"/>
      <c r="I5" s="20"/>
    </row>
    <row r="6" spans="1:9" ht="12.75" customHeight="1" x14ac:dyDescent="0.2">
      <c r="A6" s="24" t="s">
        <v>47</v>
      </c>
      <c r="B6" s="1"/>
      <c r="C6" s="25"/>
      <c r="D6" s="25" t="s">
        <v>60</v>
      </c>
      <c r="E6" s="25" t="s">
        <v>17</v>
      </c>
    </row>
    <row r="7" spans="1:9" x14ac:dyDescent="0.2">
      <c r="D7" s="20" t="s">
        <v>61</v>
      </c>
    </row>
    <row r="8" spans="1:9" ht="15" customHeight="1" x14ac:dyDescent="0.2">
      <c r="A8" s="83" t="s">
        <v>48</v>
      </c>
      <c r="B8" s="84"/>
      <c r="D8" s="66" t="s">
        <v>58</v>
      </c>
    </row>
    <row r="9" spans="1:9" x14ac:dyDescent="0.2">
      <c r="A9" s="21" t="s">
        <v>0</v>
      </c>
      <c r="B9" s="2"/>
      <c r="D9" s="67" t="s">
        <v>59</v>
      </c>
    </row>
    <row r="10" spans="1:9" x14ac:dyDescent="0.2">
      <c r="A10" s="21" t="s">
        <v>1</v>
      </c>
      <c r="B10" s="2"/>
      <c r="D10" s="65"/>
    </row>
    <row r="11" spans="1:9" x14ac:dyDescent="0.2">
      <c r="A11" s="21" t="s">
        <v>2</v>
      </c>
      <c r="B11" s="2"/>
    </row>
    <row r="12" spans="1:9" x14ac:dyDescent="0.2">
      <c r="A12" s="27"/>
      <c r="B12" s="28"/>
      <c r="E12" s="27"/>
    </row>
    <row r="13" spans="1:9" x14ac:dyDescent="0.2">
      <c r="A13" s="85" t="s">
        <v>51</v>
      </c>
      <c r="B13" s="86"/>
      <c r="C13" s="27"/>
    </row>
    <row r="14" spans="1:9" x14ac:dyDescent="0.2">
      <c r="A14" s="29" t="s">
        <v>9</v>
      </c>
      <c r="B14" s="6"/>
    </row>
    <row r="15" spans="1:9" x14ac:dyDescent="0.2">
      <c r="A15" s="29" t="s">
        <v>3</v>
      </c>
      <c r="B15" s="3"/>
    </row>
    <row r="16" spans="1:9" x14ac:dyDescent="0.2">
      <c r="A16" s="53" t="s">
        <v>4</v>
      </c>
      <c r="B16" s="3"/>
      <c r="D16" s="27"/>
    </row>
    <row r="17" spans="1:4" x14ac:dyDescent="0.2">
      <c r="A17" s="53" t="s">
        <v>16</v>
      </c>
      <c r="B17" s="54">
        <f>IF(OR(B15="",B16=""),0,(B16-B15)/30)</f>
        <v>0</v>
      </c>
      <c r="C17" s="34"/>
      <c r="D17" s="34"/>
    </row>
    <row r="18" spans="1:4" x14ac:dyDescent="0.2">
      <c r="A18" s="53" t="s">
        <v>21</v>
      </c>
      <c r="B18" s="16">
        <f>IF(B17&gt;0,-IF(B14=0,0,(1-B17/60*B14)),0)</f>
        <v>0</v>
      </c>
      <c r="C18" s="34"/>
      <c r="D18" s="34"/>
    </row>
    <row r="19" spans="1:4" x14ac:dyDescent="0.2">
      <c r="A19" s="55" t="s">
        <v>22</v>
      </c>
      <c r="B19" s="56">
        <f>IF(B18&gt;0,B14-B18,0)</f>
        <v>0</v>
      </c>
      <c r="C19" s="34"/>
      <c r="D19" s="34"/>
    </row>
    <row r="20" spans="1:4" x14ac:dyDescent="0.2">
      <c r="A20" s="57"/>
      <c r="B20" s="58"/>
      <c r="C20" s="34"/>
      <c r="D20" s="34"/>
    </row>
    <row r="21" spans="1:4" x14ac:dyDescent="0.2">
      <c r="A21" s="90" t="s">
        <v>52</v>
      </c>
      <c r="B21" s="91"/>
      <c r="C21" s="34"/>
      <c r="D21" s="34"/>
    </row>
    <row r="22" spans="1:4" x14ac:dyDescent="0.2">
      <c r="A22" s="29" t="str">
        <f>IF(B6=0,"(Complete cell B6)",IF(B6=D6,"Sales Price",IF(B6=D7,"New Mortgage Amount","")))</f>
        <v>(Complete cell B6)</v>
      </c>
      <c r="B22" s="6"/>
      <c r="C22" s="34"/>
      <c r="D22" s="34"/>
    </row>
    <row r="23" spans="1:4" x14ac:dyDescent="0.2">
      <c r="A23" s="59" t="s">
        <v>57</v>
      </c>
      <c r="B23" s="5"/>
      <c r="C23" s="34"/>
      <c r="D23" s="34"/>
    </row>
    <row r="24" spans="1:4" x14ac:dyDescent="0.2">
      <c r="A24" s="59" t="s">
        <v>34</v>
      </c>
      <c r="B24" s="5"/>
      <c r="C24" s="34"/>
      <c r="D24" s="34"/>
    </row>
    <row r="25" spans="1:4" x14ac:dyDescent="0.2">
      <c r="A25" s="60" t="s">
        <v>23</v>
      </c>
      <c r="B25" s="16">
        <f>B22-B23-B24</f>
        <v>0</v>
      </c>
      <c r="C25" s="34"/>
      <c r="D25" s="34"/>
    </row>
    <row r="26" spans="1:4" x14ac:dyDescent="0.2">
      <c r="A26" s="59" t="s">
        <v>56</v>
      </c>
      <c r="B26" s="5"/>
      <c r="C26" s="34"/>
      <c r="D26" s="34"/>
    </row>
    <row r="27" spans="1:4" x14ac:dyDescent="0.2">
      <c r="A27" s="59" t="s">
        <v>25</v>
      </c>
      <c r="B27" s="5"/>
      <c r="C27" s="34"/>
      <c r="D27" s="34"/>
    </row>
    <row r="28" spans="1:4" x14ac:dyDescent="0.2">
      <c r="A28" s="59" t="s">
        <v>24</v>
      </c>
      <c r="B28" s="5"/>
      <c r="C28" s="34"/>
      <c r="D28" s="34"/>
    </row>
    <row r="29" spans="1:4" x14ac:dyDescent="0.2">
      <c r="A29" s="59" t="s">
        <v>33</v>
      </c>
      <c r="B29" s="5"/>
      <c r="C29" s="34"/>
      <c r="D29" s="34"/>
    </row>
    <row r="30" spans="1:4" x14ac:dyDescent="0.2">
      <c r="A30" s="55" t="s">
        <v>36</v>
      </c>
      <c r="B30" s="61">
        <f>B25-B26-B27-B28-B29</f>
        <v>0</v>
      </c>
      <c r="C30" s="34"/>
      <c r="D30" s="34"/>
    </row>
    <row r="32" spans="1:4" x14ac:dyDescent="0.2">
      <c r="A32" s="62" t="s">
        <v>54</v>
      </c>
      <c r="B32" s="63">
        <f>IF(B19&lt;2500,0,IF(B30&lt;2500,0,IF(B19&lt;B30,B19,B30)))</f>
        <v>0</v>
      </c>
    </row>
    <row r="34" spans="1:2" x14ac:dyDescent="0.2">
      <c r="A34" s="87" t="s">
        <v>53</v>
      </c>
      <c r="B34" s="88"/>
    </row>
    <row r="35" spans="1:2" x14ac:dyDescent="0.2">
      <c r="A35" s="21" t="s">
        <v>5</v>
      </c>
      <c r="B35" s="2"/>
    </row>
    <row r="36" spans="1:2" x14ac:dyDescent="0.2">
      <c r="A36" s="36" t="s">
        <v>6</v>
      </c>
      <c r="B36" s="2"/>
    </row>
    <row r="37" spans="1:2" x14ac:dyDescent="0.2">
      <c r="A37" s="21" t="s">
        <v>7</v>
      </c>
      <c r="B37" s="2"/>
    </row>
    <row r="38" spans="1:2" x14ac:dyDescent="0.2">
      <c r="A38" s="37" t="s">
        <v>8</v>
      </c>
      <c r="B38" s="2"/>
    </row>
    <row r="39" spans="1:2" x14ac:dyDescent="0.2">
      <c r="A39" s="33" t="s">
        <v>26</v>
      </c>
      <c r="B39" s="4"/>
    </row>
    <row r="40" spans="1:2" x14ac:dyDescent="0.2">
      <c r="A40" s="38"/>
    </row>
    <row r="41" spans="1:2" x14ac:dyDescent="0.2">
      <c r="A41" s="39" t="s">
        <v>19</v>
      </c>
    </row>
    <row r="43" spans="1:2" x14ac:dyDescent="0.2">
      <c r="A43" s="19"/>
    </row>
  </sheetData>
  <sheetProtection algorithmName="SHA-512" hashValue="Rx213FupV0hXH9mcK2DJPS1m6FGoKcSTHht8O+o9edZYYicOSh+rfgKz0WPJIMhFpA8kLe9jHBaBAJU8giURpg==" saltValue="M5XkQro2/fnLIWGZEP0iFw==" spinCount="100000" sheet="1" objects="1" scenarios="1"/>
  <mergeCells count="5">
    <mergeCell ref="A1:B1"/>
    <mergeCell ref="A13:B13"/>
    <mergeCell ref="A34:B34"/>
    <mergeCell ref="A8:B8"/>
    <mergeCell ref="A21:B21"/>
  </mergeCells>
  <phoneticPr fontId="2" type="noConversion"/>
  <conditionalFormatting sqref="B18">
    <cfRule type="cellIs" dxfId="1" priority="5" stopIfTrue="1" operator="equal">
      <formula>1825</formula>
    </cfRule>
  </conditionalFormatting>
  <conditionalFormatting sqref="B22:B29">
    <cfRule type="expression" dxfId="0" priority="3">
      <formula>$B$19&lt;=2500</formula>
    </cfRule>
  </conditionalFormatting>
  <dataValidations count="15">
    <dataValidation type="list" showInputMessage="1" showErrorMessage="1" error="Select a menu option" prompt="Select a menu option" sqref="B6" xr:uid="{00000000-0002-0000-0200-000000000000}">
      <formula1>$D$6:$D$9</formula1>
    </dataValidation>
    <dataValidation type="custom" operator="greaterThan" showInputMessage="1" showErrorMessage="1" error="Must be a date in MM/DD/YY format within 5 years prior to today's date" prompt="Must be a date in MM/DD/YY format within 5 years prior to today's date" sqref="B15" xr:uid="{00000000-0002-0000-0200-000001000000}">
      <formula1>AND((TODAY()-B15)&lt;1827,B15&lt;=TODAY())</formula1>
    </dataValidation>
    <dataValidation type="custom" operator="lessThanOrEqual" showInputMessage="1" showErrorMessage="1" error="Must be a date in MM/DD/YY format within 5 years after Original Loan Closing Date" prompt="Must be a date in MM/DD/YY format within 5 years after Original Loan Closing Date" sqref="B16" xr:uid="{00000000-0002-0000-0200-000002000000}">
      <formula1>AND((B16-B15)&lt;1827,B16&gt;=B15)</formula1>
    </dataValidation>
    <dataValidation type="custom" showInputMessage="1" showErrorMessage="1" error="Must be over $0 and less than or equal to $22,000 for WISH/IDEA" prompt="Must be over $0 and less than or equal to $22,000 for WISH/IDEA" sqref="B14" xr:uid="{00000000-0002-0000-0200-000003000000}">
      <formula1>IF(B2="WISH/IDEA",AND(B14&gt;0,B14&lt;=22000),AND(B14&gt;0,B14&lt;2000000))</formula1>
    </dataValidation>
    <dataValidation type="textLength" operator="equal" allowBlank="1" showInputMessage="1" showErrorMessage="1" error="Must be a 10-digit number with no dashes or parentheses" prompt="Must be a 10-digit number with no dashes or parentheses" sqref="B38" xr:uid="{00000000-0002-0000-0200-000004000000}">
      <formula1>10</formula1>
    </dataValidation>
    <dataValidation type="list" showInputMessage="1" showErrorMessage="1" error="Select a menu option" prompt="Select a menu option" sqref="B2" xr:uid="{00000000-0002-0000-0200-000005000000}">
      <formula1>$C$2:$E$2</formula1>
    </dataValidation>
    <dataValidation type="custom" allowBlank="1" showInputMessage="1" showErrorMessage="1" error="Don't complete if cell B19 is less than or equal to $2,500. Must be a number between 0 and 1,000,000." sqref="B26" xr:uid="{00000000-0002-0000-0200-000006000000}">
      <formula1>AND($B19&gt;2500,$B26&gt;=0,$B26&lt;=1000000)</formula1>
    </dataValidation>
    <dataValidation type="custom" showInputMessage="1" showErrorMessage="1" error="Must be 8 characters for AHP or 10 characters for WISH/IDEA" prompt="Must be 8 characters for AHP or 10 characters for WISH/IDEA" sqref="B4" xr:uid="{00000000-0002-0000-0200-000007000000}">
      <formula1>IF(B2="AHP",LEN(B4)=8,IF(B2="WISH/IDEA",LEN(B4)=10,FALSE))</formula1>
    </dataValidation>
    <dataValidation type="custom" operator="greaterThan" showInputMessage="1" showErrorMessage="1" error="Must be a date in MM/DD/YY format greater than or equal to today's date" prompt="Must be a date in MM/DD/YY format greater than or equal to today's date" sqref="B39" xr:uid="{00000000-0002-0000-0200-000008000000}">
      <formula1>B39&gt;=TODAY()</formula1>
    </dataValidation>
    <dataValidation type="custom" allowBlank="1" showInputMessage="1" showErrorMessage="1" error="Don't complete if cell B19 is less than or equal to $2,500. Must be a number between 0 and 1,000,000." sqref="B24" xr:uid="{00000000-0002-0000-0200-000009000000}">
      <formula1>AND($B19&gt;2500,$B24&gt;=0,$B24&lt;=1000000)</formula1>
    </dataValidation>
    <dataValidation type="custom" allowBlank="1" showInputMessage="1" showErrorMessage="1" error="Don't complete if cell B19 is less than or equal to $2,500. Must be a number between 0 and 1,000,000." sqref="B22" xr:uid="{00000000-0002-0000-0200-00000A000000}">
      <formula1>AND($B19&gt;2500,$B22&gt;=0,$B22&lt;=1000000)</formula1>
    </dataValidation>
    <dataValidation type="custom" allowBlank="1" showInputMessage="1" showErrorMessage="1" error="Don't complete if cell B19 is less than or equal to $2,500. Must be a number between 0 and 1,000,000." sqref="B23" xr:uid="{00000000-0002-0000-0200-00000B000000}">
      <formula1>AND($B19&gt;2500,$B23&gt;=0,$B23&lt;=1000000)</formula1>
    </dataValidation>
    <dataValidation type="custom" allowBlank="1" showInputMessage="1" showErrorMessage="1" error="Don't complete if cell B19 is less than or equal to $2,500. Must be a number between 0 and 1,000,000." sqref="B27" xr:uid="{00000000-0002-0000-0200-00000C000000}">
      <formula1>AND($B19&gt;2500,$B27&gt;=0,$B27&lt;=1000000)</formula1>
    </dataValidation>
    <dataValidation type="custom" allowBlank="1" showInputMessage="1" showErrorMessage="1" error="Don't complete if cell B19 is less than or equal to $2,500. Must be a number between 0 and 1,000,000." sqref="B28" xr:uid="{00000000-0002-0000-0200-00000D000000}">
      <formula1>AND($B19&gt;2500,$B28&gt;=0,$B28&lt;=1000000)</formula1>
    </dataValidation>
    <dataValidation type="custom" allowBlank="1" showInputMessage="1" showErrorMessage="1" error="Don't complete if cell B19 is less than or equal to $2,500. Must be a number between 0 and 1,000,000." sqref="B29" xr:uid="{00000000-0002-0000-0200-00000E000000}">
      <formula1>AND($B19&gt;2500,$B29&gt;=0,$B29&lt;=1000000)</formula1>
    </dataValidation>
  </dataValidations>
  <printOptions horizontalCentered="1"/>
  <pageMargins left="0.75" right="0.75" top="1" bottom="1" header="0.25" footer="0.5"/>
  <pageSetup scale="90" orientation="portrait" errors="blank" r:id="rId1"/>
  <headerFooter alignWithMargins="0">
    <oddFooter>&amp;L&amp;1#&amp;"Calibri"&amp;9&amp;KFF0000FHLBank San Francisco | Personal</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3"/>
  <sheetViews>
    <sheetView showGridLines="0" showZeros="0" zoomScaleNormal="100" workbookViewId="0">
      <selection sqref="A1:B1"/>
    </sheetView>
  </sheetViews>
  <sheetFormatPr defaultColWidth="9.28515625" defaultRowHeight="12.75" x14ac:dyDescent="0.2"/>
  <cols>
    <col min="1" max="1" width="2.28515625" style="42" customWidth="1"/>
    <col min="2" max="2" width="123.7109375" style="17" customWidth="1"/>
    <col min="3" max="5" width="9.28515625" style="17" customWidth="1"/>
    <col min="6" max="16384" width="9.28515625" style="17"/>
  </cols>
  <sheetData>
    <row r="1" spans="1:12" ht="43.5" customHeight="1" x14ac:dyDescent="0.25">
      <c r="A1" s="79" t="s">
        <v>69</v>
      </c>
      <c r="B1" s="80"/>
    </row>
    <row r="2" spans="1:12" s="49" customFormat="1" ht="12.75" customHeight="1" x14ac:dyDescent="0.2">
      <c r="A2" s="81" t="s">
        <v>40</v>
      </c>
      <c r="B2" s="82"/>
    </row>
    <row r="3" spans="1:12" ht="52.5" customHeight="1" x14ac:dyDescent="0.2">
      <c r="A3" s="13" t="s">
        <v>11</v>
      </c>
      <c r="B3" s="14" t="s">
        <v>18</v>
      </c>
      <c r="C3" s="50"/>
      <c r="D3" s="50"/>
      <c r="E3" s="50"/>
      <c r="F3" s="50"/>
      <c r="G3" s="50"/>
      <c r="H3" s="50"/>
      <c r="I3" s="50"/>
      <c r="J3" s="50"/>
      <c r="K3" s="50"/>
      <c r="L3" s="50"/>
    </row>
    <row r="4" spans="1:12" s="41" customFormat="1" ht="60.6" customHeight="1" x14ac:dyDescent="0.2">
      <c r="A4" s="13" t="s">
        <v>12</v>
      </c>
      <c r="B4" s="15" t="s">
        <v>14</v>
      </c>
      <c r="C4" s="51"/>
      <c r="D4" s="51"/>
      <c r="E4" s="51"/>
      <c r="F4" s="51"/>
      <c r="G4" s="51"/>
      <c r="H4" s="51"/>
      <c r="I4" s="51"/>
      <c r="J4" s="51"/>
      <c r="K4" s="51"/>
      <c r="L4" s="51"/>
    </row>
    <row r="5" spans="1:12" ht="144" customHeight="1" x14ac:dyDescent="0.2">
      <c r="A5" s="13" t="s">
        <v>10</v>
      </c>
      <c r="B5" s="11" t="s">
        <v>44</v>
      </c>
      <c r="C5" s="52"/>
      <c r="D5" s="52"/>
      <c r="E5" s="52"/>
      <c r="F5" s="52"/>
      <c r="G5" s="52"/>
      <c r="H5" s="52"/>
      <c r="I5" s="52"/>
      <c r="J5" s="52"/>
      <c r="K5" s="52"/>
      <c r="L5" s="52"/>
    </row>
    <row r="6" spans="1:12" ht="250.9" customHeight="1" x14ac:dyDescent="0.2">
      <c r="A6" s="13" t="s">
        <v>13</v>
      </c>
      <c r="B6" s="11" t="s">
        <v>37</v>
      </c>
      <c r="C6" s="52"/>
      <c r="D6" s="52"/>
      <c r="E6" s="52"/>
      <c r="F6" s="52"/>
      <c r="G6" s="52"/>
      <c r="H6" s="52"/>
      <c r="I6" s="52"/>
      <c r="J6" s="52"/>
      <c r="K6" s="52"/>
      <c r="L6" s="52"/>
    </row>
    <row r="7" spans="1:12" x14ac:dyDescent="0.2">
      <c r="B7" s="43"/>
      <c r="C7" s="34"/>
      <c r="D7" s="34"/>
    </row>
    <row r="8" spans="1:12" x14ac:dyDescent="0.2">
      <c r="B8" s="43"/>
      <c r="C8" s="34"/>
      <c r="D8" s="34"/>
    </row>
    <row r="9" spans="1:12" x14ac:dyDescent="0.2">
      <c r="B9" s="43"/>
      <c r="C9" s="34"/>
      <c r="D9" s="34"/>
    </row>
    <row r="10" spans="1:12" x14ac:dyDescent="0.2">
      <c r="B10" s="44"/>
      <c r="C10" s="34"/>
      <c r="D10" s="34"/>
    </row>
    <row r="11" spans="1:12" x14ac:dyDescent="0.2">
      <c r="B11" s="34"/>
      <c r="C11" s="34"/>
      <c r="D11" s="34"/>
    </row>
    <row r="12" spans="1:12" x14ac:dyDescent="0.2">
      <c r="B12" s="45"/>
    </row>
    <row r="13" spans="1:12" x14ac:dyDescent="0.2">
      <c r="B13" s="34"/>
    </row>
    <row r="14" spans="1:12" x14ac:dyDescent="0.2">
      <c r="B14" s="46"/>
    </row>
    <row r="15" spans="1:12" x14ac:dyDescent="0.2">
      <c r="B15" s="39"/>
    </row>
    <row r="16" spans="1:12" x14ac:dyDescent="0.2">
      <c r="B16" s="39"/>
    </row>
    <row r="17" spans="2:2" x14ac:dyDescent="0.2">
      <c r="B17" s="39"/>
    </row>
    <row r="18" spans="2:2" x14ac:dyDescent="0.2">
      <c r="B18" s="39"/>
    </row>
    <row r="19" spans="2:2" x14ac:dyDescent="0.2">
      <c r="B19" s="39"/>
    </row>
    <row r="20" spans="2:2" x14ac:dyDescent="0.2">
      <c r="B20" s="47"/>
    </row>
    <row r="21" spans="2:2" x14ac:dyDescent="0.2">
      <c r="B21" s="48"/>
    </row>
    <row r="22" spans="2:2" x14ac:dyDescent="0.2">
      <c r="B22" s="34"/>
    </row>
    <row r="23" spans="2:2" x14ac:dyDescent="0.2">
      <c r="B23" s="34"/>
    </row>
  </sheetData>
  <sheetProtection algorithmName="SHA-512" hashValue="Xn8QbD1+e18aJEgD+TJorNTFGXIcNG6z/gQ2ZL7+xKCW9+bm/pYAYIrcnbgXfXk+JyscGVssXTz9FXkV8VoopQ==" saltValue="gj3fasqB5THtv85WIe9ifQ==" spinCount="100000" sheet="1" objects="1" scenarios="1"/>
  <mergeCells count="2">
    <mergeCell ref="A1:B1"/>
    <mergeCell ref="A2:B2"/>
  </mergeCells>
  <printOptions horizontalCentered="1"/>
  <pageMargins left="0.75" right="0.75" top="1" bottom="1" header="0.25" footer="0.5"/>
  <pageSetup scale="90" orientation="landscape" errors="blank" r:id="rId1"/>
  <headerFooter alignWithMargins="0">
    <oddFooter>&amp;L&amp;1#&amp;"Calibri"&amp;9&amp;KFF0000FHLBank San Francisco | Personal</oddFooter>
  </headerFooter>
  <colBreaks count="1" manualBreakCount="1">
    <brk id="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0E1C7B2D642A4BB0D0A662C8AF4343" ma:contentTypeVersion="0" ma:contentTypeDescription="Create a new document." ma:contentTypeScope="" ma:versionID="9e8c85543f23e9cdf0195d17a7fb559d">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DC17DA-7B0B-4485-8819-DB219D769A4E}">
  <ds:schemaRefs>
    <ds:schemaRef ds:uri="http://purl.org/dc/dcmitype/"/>
    <ds:schemaRef ds:uri="http://schemas.microsoft.com/office/infopath/2007/PartnerControls"/>
    <ds:schemaRef ds:uri="http://purl.org/dc/term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FD34074-2BFD-4C8A-838E-C24AA03943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B914BCB-8646-4047-8598-426207EC41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Notice - No Repayment</vt:lpstr>
      <vt:lpstr>Notice - Repayment</vt:lpstr>
      <vt:lpstr>AHP Regulation</vt:lpstr>
      <vt:lpstr>Instructions!OLE_LINK1</vt:lpstr>
      <vt:lpstr>'AHP Regulation'!Print_Area</vt:lpstr>
      <vt:lpstr>Instructions!Print_Area</vt:lpstr>
      <vt:lpstr>'Notice - Repayment'!Print_Area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Notice of Resale or Refinance with Subsidy Repayment Workbook</dc:title>
  <dc:creator>Ung, Kirby</dc:creator>
  <cp:lastModifiedBy>Staulcup, Jeffrey</cp:lastModifiedBy>
  <cp:lastPrinted>2019-12-20T20:02:04Z</cp:lastPrinted>
  <dcterms:created xsi:type="dcterms:W3CDTF">2018-04-23T17:48:05Z</dcterms:created>
  <dcterms:modified xsi:type="dcterms:W3CDTF">2021-05-10T23:32:23Z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0x010100000E1C7B2D642A4BB0D0A662C8AF4343</vt:lpwstr>
  </property>
  <property fmtid="{D5CDD505-2E9C-101B-9397-08002B2CF9AE}" pid="3" name="_AdHocReviewCycleID">
    <vt:i4>-701725965</vt:i4>
  </property>
  <property fmtid="{D5CDD505-2E9C-101B-9397-08002B2CF9AE}" pid="4" name="_NewReviewCycle">
    <vt:lpwstr/>
  </property>
  <property fmtid="{D5CDD505-2E9C-101B-9397-08002B2CF9AE}" pid="5" name="_EmailSubject">
    <vt:lpwstr>Repayment Workbook - excel help</vt:lpwstr>
  </property>
  <property fmtid="{D5CDD505-2E9C-101B-9397-08002B2CF9AE}" pid="6" name="_AuthorEmail">
    <vt:lpwstr>TsangJ@fhlbsf.com</vt:lpwstr>
  </property>
  <property fmtid="{D5CDD505-2E9C-101B-9397-08002B2CF9AE}" pid="7" name="_AuthorEmailDisplayName">
    <vt:lpwstr>Tsang, Jonathan</vt:lpwstr>
  </property>
  <property fmtid="{D5CDD505-2E9C-101B-9397-08002B2CF9AE}" pid="8" name="_ReviewingToolsShownOnce">
    <vt:lpwstr/>
  </property>
  <property fmtid="{D5CDD505-2E9C-101B-9397-08002B2CF9AE}" pid="9" name="MSIP_Label_00fd69b7-216d-4f45-87d6-a10e8fcf40c7_Enabled">
    <vt:lpwstr>true</vt:lpwstr>
  </property>
  <property fmtid="{D5CDD505-2E9C-101B-9397-08002B2CF9AE}" pid="10" name="MSIP_Label_00fd69b7-216d-4f45-87d6-a10e8fcf40c7_SetDate">
    <vt:lpwstr>2021-05-10T23:32:22Z</vt:lpwstr>
  </property>
  <property fmtid="{D5CDD505-2E9C-101B-9397-08002B2CF9AE}" pid="11" name="MSIP_Label_00fd69b7-216d-4f45-87d6-a10e8fcf40c7_Method">
    <vt:lpwstr>Privileged</vt:lpwstr>
  </property>
  <property fmtid="{D5CDD505-2E9C-101B-9397-08002B2CF9AE}" pid="12" name="MSIP_Label_00fd69b7-216d-4f45-87d6-a10e8fcf40c7_Name">
    <vt:lpwstr>Personal</vt:lpwstr>
  </property>
  <property fmtid="{D5CDD505-2E9C-101B-9397-08002B2CF9AE}" pid="13" name="MSIP_Label_00fd69b7-216d-4f45-87d6-a10e8fcf40c7_SiteId">
    <vt:lpwstr>f0780ff9-b2ea-4cc5-aac1-4c940bd78c8c</vt:lpwstr>
  </property>
  <property fmtid="{D5CDD505-2E9C-101B-9397-08002B2CF9AE}" pid="14" name="MSIP_Label_00fd69b7-216d-4f45-87d6-a10e8fcf40c7_ActionId">
    <vt:lpwstr>b6010dc7-f4a7-46e6-8bd1-556d1dcb639e</vt:lpwstr>
  </property>
  <property fmtid="{D5CDD505-2E9C-101B-9397-08002B2CF9AE}" pid="15" name="MSIP_Label_00fd69b7-216d-4f45-87d6-a10e8fcf40c7_ContentBits">
    <vt:lpwstr>2</vt:lpwstr>
  </property>
</Properties>
</file>